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19440" windowHeight="12240"/>
  </bookViews>
  <sheets>
    <sheet name="D9" sheetId="22" r:id="rId1"/>
  </sheets>
  <calcPr calcId="144525"/>
</workbook>
</file>

<file path=xl/calcChain.xml><?xml version="1.0" encoding="utf-8"?>
<calcChain xmlns="http://schemas.openxmlformats.org/spreadsheetml/2006/main">
  <c r="D10" i="22" l="1"/>
  <c r="D11" i="22"/>
  <c r="D12" i="22"/>
  <c r="B19" i="22" l="1"/>
  <c r="B29" i="22"/>
  <c r="B34" i="22"/>
  <c r="B38" i="22"/>
  <c r="B10" i="22" s="1"/>
  <c r="C19" i="22"/>
  <c r="C29" i="22"/>
  <c r="C34" i="22"/>
  <c r="C38" i="22"/>
  <c r="C10" i="22"/>
  <c r="B11" i="22"/>
  <c r="C11" i="22"/>
  <c r="J11" i="22"/>
  <c r="N11" i="22" s="1"/>
  <c r="H11" i="22"/>
  <c r="D34" i="22"/>
  <c r="J14" i="22"/>
  <c r="N14" i="22"/>
  <c r="D29" i="22"/>
  <c r="J13" i="22"/>
  <c r="N13" i="22"/>
  <c r="D19" i="22"/>
  <c r="J12" i="22"/>
  <c r="N12" i="22"/>
  <c r="H14" i="22"/>
  <c r="H13" i="22"/>
  <c r="H12" i="22"/>
  <c r="D18" i="22"/>
  <c r="D17" i="22"/>
  <c r="D16" i="22"/>
  <c r="D15" i="22"/>
  <c r="D14" i="22"/>
  <c r="D13" i="22"/>
  <c r="D27" i="22"/>
  <c r="D26" i="22"/>
  <c r="D25" i="22"/>
  <c r="D24" i="22"/>
  <c r="D23" i="22"/>
  <c r="D22" i="22"/>
  <c r="D21" i="22"/>
  <c r="D20" i="22"/>
  <c r="D42" i="22"/>
  <c r="D41" i="22"/>
  <c r="D40" i="22"/>
  <c r="D39" i="22"/>
  <c r="D37" i="22"/>
  <c r="D36" i="22"/>
  <c r="D35" i="22"/>
  <c r="D33" i="22"/>
  <c r="D32" i="22"/>
  <c r="D31" i="22"/>
  <c r="D30" i="22"/>
  <c r="D28" i="22"/>
  <c r="H10" i="22" l="1"/>
  <c r="J10" i="22"/>
  <c r="N10" i="22" s="1"/>
  <c r="D38" i="22"/>
  <c r="J15" i="22" s="1"/>
  <c r="N15" i="22" s="1"/>
  <c r="H15" i="22"/>
</calcChain>
</file>

<file path=xl/comments1.xml><?xml version="1.0" encoding="utf-8"?>
<comments xmlns="http://schemas.openxmlformats.org/spreadsheetml/2006/main">
  <authors>
    <author>Paulo Ricardo da Silva Maia</author>
  </authors>
  <commentList>
    <comment ref="C6" authorId="0">
      <text>
        <r>
          <rPr>
            <b/>
            <sz val="9"/>
            <color indexed="81"/>
            <rFont val="Segoe UI"/>
            <family val="2"/>
          </rPr>
          <t>Paulo Ricardo da Silva Maia:</t>
        </r>
        <r>
          <rPr>
            <sz val="9"/>
            <color indexed="81"/>
            <rFont val="Segoe UI"/>
            <family val="2"/>
          </rPr>
          <t xml:space="preserve">
Corresponde a soma de :UNIDADE INTERMEDIARIA NEONATAL; UTI NEONATAL - TIPO I; UTI NEONATAL TIPO II;UTI NEONATAL TIPO III; UNIDADE DE CUIDADOS INTERMEDIÁRIOS NEONATAL CONVENCIONAL; UNIDADE DE CUIDADOS INTERMEDIÁRIOS NEONATAL CANGURU</t>
        </r>
      </text>
    </comment>
  </commentList>
</comments>
</file>

<file path=xl/sharedStrings.xml><?xml version="1.0" encoding="utf-8"?>
<sst xmlns="http://schemas.openxmlformats.org/spreadsheetml/2006/main" count="57" uniqueCount="41">
  <si>
    <t>Paraná</t>
  </si>
  <si>
    <t>Santa Catarina</t>
  </si>
  <si>
    <t>Rio Grande do Sul</t>
  </si>
  <si>
    <t>Acre</t>
  </si>
  <si>
    <t>Amapá</t>
  </si>
  <si>
    <t>Amazonas</t>
  </si>
  <si>
    <t>Pará</t>
  </si>
  <si>
    <t>Rondônia</t>
  </si>
  <si>
    <t>Roraima</t>
  </si>
  <si>
    <t>Tocantins</t>
  </si>
  <si>
    <t>Alagoas</t>
  </si>
  <si>
    <t>Bahia</t>
  </si>
  <si>
    <t>Ceará</t>
  </si>
  <si>
    <t>Maranhão</t>
  </si>
  <si>
    <t>Paraíba</t>
  </si>
  <si>
    <t>Pernambuco</t>
  </si>
  <si>
    <t>Piauí</t>
  </si>
  <si>
    <t>Rio Grande do Norte</t>
  </si>
  <si>
    <t>Sergipe</t>
  </si>
  <si>
    <t>Espírito Santo</t>
  </si>
  <si>
    <t>Minas Gerais</t>
  </si>
  <si>
    <t>Rio de Janeiro</t>
  </si>
  <si>
    <t>São Paulo</t>
  </si>
  <si>
    <t>Distrito Federal</t>
  </si>
  <si>
    <t>Goiás</t>
  </si>
  <si>
    <t>Mato Grosso</t>
  </si>
  <si>
    <t>Mato Grosso do Sul</t>
  </si>
  <si>
    <t>Matriz de Indicadores de Gestão para rBLH-BR</t>
  </si>
  <si>
    <t>Brasil</t>
  </si>
  <si>
    <t>Região Nordeste</t>
  </si>
  <si>
    <t>Região Norte</t>
  </si>
  <si>
    <t>Região Sudeste</t>
  </si>
  <si>
    <t>Região Sul</t>
  </si>
  <si>
    <t>Região e UF</t>
  </si>
  <si>
    <t>Região Centro-Oeste</t>
  </si>
  <si>
    <t>Cobertura %</t>
  </si>
  <si>
    <t>Fonte: http://cnes2.datasus.gov.br/Mod_Ind_Tipo_Leito.asp? Acesso em: novembro de 2016</t>
  </si>
  <si>
    <t>Cobertura a leitos de UTI Neonatal</t>
  </si>
  <si>
    <t>Total de Leitos UTI atendidos pela rBLH-BR</t>
  </si>
  <si>
    <t>Corresponde a soma de: UNIDADE INTERMEDIÁRIA NEONATAL;  UTI NEONATAL - TIPO I;  UTI NEONATAL TIPO II; UTI NEONATAL TIPO III;  UNIDADE DE CUIDADOS INTERMEDIÁRIOS NEONATAL CONVENCIONAL; UNIDADE DE CUIDADOS INTERMEDIÁRIOS NEONATAL CANGURU.</t>
  </si>
  <si>
    <t>Leitos de UTI existentes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</si>
</sst>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7.5"/>
      <color theme="1"/>
      <name val="Verdana"/>
      <family val="2"/>
    </font>
    <font>
      <b/>
      <sz val="7.5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Protection="1"/>
    <xf numFmtId="0" fontId="0" fillId="5" borderId="1" xfId="0" applyFill="1" applyBorder="1" applyAlignment="1" applyProtection="1">
      <alignment horizontal="center"/>
    </xf>
    <xf numFmtId="0" fontId="1" fillId="6" borderId="2" xfId="0" applyFont="1" applyFill="1" applyBorder="1" applyAlignment="1" applyProtection="1">
      <alignment horizontal="center" vertical="center" wrapText="1"/>
    </xf>
    <xf numFmtId="0" fontId="2" fillId="6" borderId="2" xfId="0" applyFont="1" applyFill="1" applyBorder="1" applyAlignment="1" applyProtection="1">
      <alignment horizontal="center" vertical="center" wrapText="1"/>
    </xf>
    <xf numFmtId="0" fontId="0" fillId="6" borderId="9" xfId="0" applyFill="1" applyBorder="1" applyAlignment="1" applyProtection="1">
      <alignment horizontal="center"/>
    </xf>
    <xf numFmtId="1" fontId="0" fillId="6" borderId="10" xfId="0" applyNumberFormat="1" applyFill="1" applyBorder="1" applyAlignment="1" applyProtection="1">
      <alignment horizontal="center"/>
    </xf>
    <xf numFmtId="0" fontId="0" fillId="2" borderId="13" xfId="0" applyFill="1" applyBorder="1" applyAlignment="1" applyProtection="1">
      <alignment horizontal="center"/>
    </xf>
    <xf numFmtId="0" fontId="0" fillId="2" borderId="13" xfId="0" applyFont="1" applyFill="1" applyBorder="1" applyAlignment="1" applyProtection="1">
      <alignment horizontal="center"/>
    </xf>
    <xf numFmtId="0" fontId="0" fillId="6" borderId="13" xfId="0" applyFill="1" applyBorder="1" applyAlignment="1" applyProtection="1">
      <alignment horizontal="center"/>
    </xf>
    <xf numFmtId="0" fontId="0" fillId="6" borderId="1" xfId="0" applyFill="1" applyBorder="1" applyAlignment="1" applyProtection="1">
      <alignment horizontal="center"/>
    </xf>
    <xf numFmtId="1" fontId="0" fillId="6" borderId="6" xfId="0" applyNumberFormat="1" applyFill="1" applyBorder="1" applyAlignment="1" applyProtection="1">
      <alignment horizontal="center"/>
    </xf>
    <xf numFmtId="0" fontId="0" fillId="3" borderId="13" xfId="0" applyFill="1" applyBorder="1" applyAlignment="1" applyProtection="1">
      <alignment horizontal="center"/>
    </xf>
    <xf numFmtId="0" fontId="0" fillId="5" borderId="13" xfId="0" applyFill="1" applyBorder="1" applyAlignment="1" applyProtection="1">
      <alignment horizontal="center"/>
    </xf>
    <xf numFmtId="0" fontId="0" fillId="7" borderId="13" xfId="0" applyFill="1" applyBorder="1" applyAlignment="1" applyProtection="1">
      <alignment horizontal="center"/>
    </xf>
    <xf numFmtId="0" fontId="0" fillId="4" borderId="13" xfId="0" applyFill="1" applyBorder="1" applyAlignment="1" applyProtection="1">
      <alignment horizontal="center"/>
    </xf>
    <xf numFmtId="0" fontId="0" fillId="4" borderId="11" xfId="0" applyFont="1" applyFill="1" applyBorder="1" applyAlignment="1" applyProtection="1">
      <alignment horizontal="center"/>
    </xf>
    <xf numFmtId="0" fontId="0" fillId="5" borderId="0" xfId="0" applyFill="1" applyProtection="1"/>
    <xf numFmtId="0" fontId="0" fillId="5" borderId="0" xfId="0" applyFill="1" applyBorder="1" applyProtection="1"/>
    <xf numFmtId="0" fontId="0" fillId="5" borderId="0" xfId="0" applyFill="1" applyBorder="1" applyAlignment="1" applyProtection="1"/>
    <xf numFmtId="0" fontId="3" fillId="5" borderId="0" xfId="0" applyFont="1" applyFill="1" applyBorder="1" applyAlignment="1" applyProtection="1">
      <alignment horizontal="center"/>
    </xf>
    <xf numFmtId="0" fontId="0" fillId="5" borderId="0" xfId="0" applyFill="1" applyBorder="1" applyAlignment="1" applyProtection="1">
      <alignment horizontal="center"/>
    </xf>
    <xf numFmtId="0" fontId="4" fillId="5" borderId="0" xfId="0" applyFont="1" applyFill="1" applyProtection="1"/>
    <xf numFmtId="0" fontId="0" fillId="5" borderId="3" xfId="0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0" fillId="5" borderId="8" xfId="0" applyFill="1" applyBorder="1" applyAlignment="1" applyProtection="1">
      <alignment horizontal="center"/>
    </xf>
    <xf numFmtId="0" fontId="0" fillId="5" borderId="9" xfId="0" applyFill="1" applyBorder="1" applyAlignment="1" applyProtection="1">
      <alignment horizontal="center"/>
    </xf>
    <xf numFmtId="1" fontId="0" fillId="5" borderId="10" xfId="0" applyNumberFormat="1" applyFill="1" applyBorder="1" applyAlignment="1" applyProtection="1">
      <alignment horizontal="center"/>
    </xf>
    <xf numFmtId="1" fontId="0" fillId="5" borderId="6" xfId="0" applyNumberFormat="1" applyFill="1" applyBorder="1" applyAlignment="1" applyProtection="1">
      <alignment horizontal="center"/>
    </xf>
    <xf numFmtId="0" fontId="0" fillId="5" borderId="1" xfId="0" applyFont="1" applyFill="1" applyBorder="1" applyAlignment="1" applyProtection="1">
      <alignment horizontal="center"/>
    </xf>
    <xf numFmtId="1" fontId="0" fillId="5" borderId="6" xfId="0" applyNumberFormat="1" applyFont="1" applyFill="1" applyBorder="1" applyAlignment="1" applyProtection="1">
      <alignment horizontal="center"/>
    </xf>
    <xf numFmtId="0" fontId="0" fillId="5" borderId="11" xfId="0" applyFill="1" applyBorder="1" applyAlignment="1" applyProtection="1">
      <alignment horizontal="center"/>
    </xf>
    <xf numFmtId="0" fontId="0" fillId="5" borderId="12" xfId="0" applyFill="1" applyBorder="1" applyAlignment="1" applyProtection="1">
      <alignment horizontal="center"/>
    </xf>
    <xf numFmtId="1" fontId="0" fillId="5" borderId="7" xfId="0" applyNumberFormat="1" applyFill="1" applyBorder="1" applyAlignment="1" applyProtection="1">
      <alignment horizontal="center"/>
    </xf>
    <xf numFmtId="0" fontId="0" fillId="5" borderId="1" xfId="0" applyFill="1" applyBorder="1" applyAlignment="1" applyProtection="1">
      <alignment horizontal="center" vertical="top"/>
    </xf>
    <xf numFmtId="0" fontId="0" fillId="5" borderId="12" xfId="0" applyFont="1" applyFill="1" applyBorder="1" applyAlignment="1" applyProtection="1">
      <alignment horizontal="center"/>
    </xf>
    <xf numFmtId="1" fontId="0" fillId="5" borderId="7" xfId="0" applyNumberFormat="1" applyFont="1" applyFill="1" applyBorder="1" applyAlignment="1" applyProtection="1">
      <alignment horizontal="center"/>
    </xf>
    <xf numFmtId="0" fontId="7" fillId="6" borderId="13" xfId="0" applyFont="1" applyFill="1" applyBorder="1" applyAlignment="1" applyProtection="1">
      <alignment horizontal="center"/>
    </xf>
    <xf numFmtId="0" fontId="7" fillId="6" borderId="8" xfId="0" applyFont="1" applyFill="1" applyBorder="1" applyAlignment="1" applyProtection="1">
      <alignment horizontal="center"/>
    </xf>
    <xf numFmtId="0" fontId="7" fillId="2" borderId="13" xfId="0" applyFont="1" applyFill="1" applyBorder="1" applyAlignment="1" applyProtection="1">
      <alignment horizontal="center"/>
    </xf>
    <xf numFmtId="0" fontId="7" fillId="2" borderId="2" xfId="0" applyFont="1" applyFill="1" applyBorder="1" applyAlignment="1" applyProtection="1">
      <alignment horizontal="center"/>
    </xf>
    <xf numFmtId="0" fontId="7" fillId="6" borderId="2" xfId="0" applyFont="1" applyFill="1" applyBorder="1" applyProtection="1"/>
    <xf numFmtId="0" fontId="7" fillId="5" borderId="5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2B2B2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ofPieChart>
        <c:ofPieType val="bar"/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 Cobertura da rBLH-BR a leitos de UTI neonatal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'D9'!$N$9</c:f>
              <c:strCache>
                <c:ptCount val="1"/>
                <c:pt idx="0">
                  <c:v>Cobertura %</c:v>
                </c:pt>
              </c:strCache>
            </c:strRef>
          </c:tx>
          <c:spPr>
            <a:ln w="34925" cap="rnd">
              <a:solidFill>
                <a:srgbClr val="FF000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1"/>
              <c:layout>
                <c:manualLayout>
                  <c:x val="-2.7118644067796693E-2"/>
                  <c:y val="-1.3300086607650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4.65503031267770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0338983050847415E-2"/>
                  <c:y val="-1.99501299114759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'D9'!$M$10:$M$15</c:f>
              <c:strCache>
                <c:ptCount val="6"/>
                <c:pt idx="0">
                  <c:v>Brasil</c:v>
                </c:pt>
                <c:pt idx="1">
                  <c:v>Região Norte</c:v>
                </c:pt>
                <c:pt idx="2">
                  <c:v>Região Nordeste</c:v>
                </c:pt>
                <c:pt idx="3">
                  <c:v>Região Sudeste</c:v>
                </c:pt>
                <c:pt idx="4">
                  <c:v>Região Sul</c:v>
                </c:pt>
                <c:pt idx="5">
                  <c:v>Região Centro-Oeste</c:v>
                </c:pt>
              </c:strCache>
            </c:strRef>
          </c:cat>
          <c:val>
            <c:numRef>
              <c:f>'D9'!$N$10:$N$15</c:f>
              <c:numCache>
                <c:formatCode>0</c:formatCode>
                <c:ptCount val="6"/>
                <c:pt idx="0">
                  <c:v>37.849112635225907</c:v>
                </c:pt>
                <c:pt idx="1">
                  <c:v>55.373134328358212</c:v>
                </c:pt>
                <c:pt idx="2">
                  <c:v>57.561817136285221</c:v>
                </c:pt>
                <c:pt idx="3">
                  <c:v>28.165443629086056</c:v>
                </c:pt>
                <c:pt idx="4">
                  <c:v>33.847637415621989</c:v>
                </c:pt>
                <c:pt idx="5">
                  <c:v>49.087591240875909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021888"/>
        <c:axId val="72184960"/>
      </c:radarChart>
      <c:catAx>
        <c:axId val="72021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chemeClr val="tx2"/>
          </a:solidFill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2184960"/>
        <c:crosses val="autoZero"/>
        <c:auto val="1"/>
        <c:lblAlgn val="ctr"/>
        <c:lblOffset val="100"/>
        <c:noMultiLvlLbl val="0"/>
      </c:catAx>
      <c:valAx>
        <c:axId val="7218496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3000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2021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2"/>
    </a:soli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5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21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/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266700</xdr:colOff>
      <xdr:row>17</xdr:row>
      <xdr:rowOff>138112</xdr:rowOff>
    </xdr:from>
    <xdr:to>
      <xdr:col>10</xdr:col>
      <xdr:colOff>85725</xdr:colOff>
      <xdr:row>32</xdr:row>
      <xdr:rowOff>23812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419100</xdr:colOff>
      <xdr:row>16</xdr:row>
      <xdr:rowOff>180975</xdr:rowOff>
    </xdr:from>
    <xdr:to>
      <xdr:col>13</xdr:col>
      <xdr:colOff>66675</xdr:colOff>
      <xdr:row>42</xdr:row>
      <xdr:rowOff>38100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438150</xdr:colOff>
      <xdr:row>0</xdr:row>
      <xdr:rowOff>85725</xdr:rowOff>
    </xdr:from>
    <xdr:to>
      <xdr:col>13</xdr:col>
      <xdr:colOff>323850</xdr:colOff>
      <xdr:row>6</xdr:row>
      <xdr:rowOff>314960</xdr:rowOff>
    </xdr:to>
    <xdr:pic>
      <xdr:nvPicPr>
        <xdr:cNvPr id="5" name="Imagem 4" descr="Imagem relacionada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68050" y="85725"/>
          <a:ext cx="1733550" cy="1791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75"/>
  <sheetViews>
    <sheetView tabSelected="1" topLeftCell="D4" workbookViewId="0">
      <selection activeCell="N9" sqref="N9"/>
    </sheetView>
  </sheetViews>
  <sheetFormatPr defaultRowHeight="15" x14ac:dyDescent="0.25"/>
  <cols>
    <col min="1" max="1" width="19.7109375" style="1" bestFit="1" customWidth="1"/>
    <col min="2" max="2" width="12.28515625" style="1" customWidth="1"/>
    <col min="3" max="3" width="21.140625" style="1" customWidth="1"/>
    <col min="4" max="4" width="16.7109375" style="1" customWidth="1"/>
    <col min="5" max="6" width="9.140625" style="1"/>
    <col min="7" max="7" width="19.7109375" style="1" bestFit="1" customWidth="1"/>
    <col min="8" max="8" width="11" style="1" customWidth="1"/>
    <col min="9" max="9" width="21.7109375" style="1" customWidth="1"/>
    <col min="10" max="10" width="18.85546875" style="1" customWidth="1"/>
    <col min="11" max="11" width="7.140625" style="1" customWidth="1"/>
    <col min="12" max="12" width="3.42578125" style="1" hidden="1" customWidth="1"/>
    <col min="13" max="13" width="20.5703125" style="1" customWidth="1"/>
    <col min="14" max="14" width="15.85546875" style="1" customWidth="1"/>
    <col min="15" max="16384" width="9.140625" style="1"/>
  </cols>
  <sheetData>
    <row r="1" spans="1:27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7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1:27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</row>
    <row r="4" spans="1:27" x14ac:dyDescent="0.25">
      <c r="A4" s="19"/>
      <c r="B4" s="19"/>
      <c r="C4" s="19"/>
      <c r="D4" s="18"/>
      <c r="E4" s="18"/>
      <c r="F4" s="18"/>
      <c r="G4" s="18"/>
      <c r="H4" s="18"/>
      <c r="I4" s="18"/>
      <c r="J4" s="18"/>
      <c r="K4" s="18"/>
      <c r="L4" s="18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</row>
    <row r="5" spans="1:27" ht="31.5" x14ac:dyDescent="0.5">
      <c r="A5" s="18"/>
      <c r="B5" s="18"/>
      <c r="C5" s="18"/>
      <c r="D5" s="18"/>
      <c r="E5" s="18"/>
      <c r="F5" s="18"/>
      <c r="G5" s="20" t="s">
        <v>27</v>
      </c>
      <c r="H5" s="21"/>
      <c r="I5" s="21"/>
      <c r="J5" s="21"/>
      <c r="K5" s="21"/>
      <c r="L5" s="18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27" ht="31.5" x14ac:dyDescent="0.5">
      <c r="A6" s="22" t="s">
        <v>37</v>
      </c>
      <c r="B6" s="22"/>
      <c r="C6" s="17"/>
      <c r="D6" s="18"/>
      <c r="E6" s="18"/>
      <c r="F6" s="18"/>
      <c r="G6" s="20"/>
      <c r="H6" s="21"/>
      <c r="I6" s="21"/>
      <c r="J6" s="21"/>
      <c r="K6" s="21"/>
      <c r="L6" s="18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31.5" x14ac:dyDescent="0.5">
      <c r="A7" s="18" t="s">
        <v>36</v>
      </c>
      <c r="B7" s="18"/>
      <c r="C7" s="18"/>
      <c r="D7" s="18"/>
      <c r="E7" s="18"/>
      <c r="F7" s="18"/>
      <c r="G7" s="20"/>
      <c r="H7" s="21"/>
      <c r="I7" s="21"/>
      <c r="J7" s="21"/>
      <c r="K7" s="21"/>
      <c r="L7" s="18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</row>
    <row r="8" spans="1:27" ht="32.25" thickBot="1" x14ac:dyDescent="0.55000000000000004">
      <c r="A8" s="18"/>
      <c r="B8" s="18"/>
      <c r="C8" s="18"/>
      <c r="D8" s="18"/>
      <c r="E8" s="18"/>
      <c r="F8" s="18"/>
      <c r="G8" s="20"/>
      <c r="H8" s="21"/>
      <c r="I8" s="21"/>
      <c r="J8" s="21"/>
      <c r="K8" s="21"/>
      <c r="L8" s="18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</row>
    <row r="9" spans="1:27" ht="30" thickBot="1" x14ac:dyDescent="0.3">
      <c r="A9" s="41" t="s">
        <v>33</v>
      </c>
      <c r="B9" s="3" t="s">
        <v>40</v>
      </c>
      <c r="C9" s="4" t="s">
        <v>38</v>
      </c>
      <c r="D9" s="42" t="s">
        <v>35</v>
      </c>
      <c r="E9" s="17"/>
      <c r="F9" s="17"/>
      <c r="G9" s="23"/>
      <c r="H9" s="24" t="s">
        <v>40</v>
      </c>
      <c r="I9" s="25" t="s">
        <v>38</v>
      </c>
      <c r="J9" s="43" t="s">
        <v>35</v>
      </c>
      <c r="K9" s="17"/>
      <c r="L9" s="17"/>
      <c r="M9" s="23"/>
      <c r="N9" s="43" t="s">
        <v>35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</row>
    <row r="10" spans="1:27" x14ac:dyDescent="0.25">
      <c r="A10" s="39" t="s">
        <v>28</v>
      </c>
      <c r="B10" s="5">
        <f>B19+B29+B34+B38</f>
        <v>14143</v>
      </c>
      <c r="C10" s="5">
        <f>C19+C29+C34+C38</f>
        <v>5353</v>
      </c>
      <c r="D10" s="6">
        <f t="shared" ref="D10:D18" si="0">(C10*100)/B10</f>
        <v>37.849112635225907</v>
      </c>
      <c r="E10" s="17"/>
      <c r="F10" s="17"/>
      <c r="G10" s="26" t="s">
        <v>28</v>
      </c>
      <c r="H10" s="27">
        <f>B10</f>
        <v>14143</v>
      </c>
      <c r="I10" s="27">
        <v>5445</v>
      </c>
      <c r="J10" s="28">
        <f>D10</f>
        <v>37.849112635225907</v>
      </c>
      <c r="K10" s="17"/>
      <c r="L10" s="17"/>
      <c r="M10" s="26" t="s">
        <v>28</v>
      </c>
      <c r="N10" s="28">
        <f t="shared" ref="N10:N15" si="1">J10</f>
        <v>37.849112635225907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</row>
    <row r="11" spans="1:27" x14ac:dyDescent="0.25">
      <c r="A11" s="40" t="s">
        <v>30</v>
      </c>
      <c r="B11" s="2">
        <f>SUM(B12:B18)</f>
        <v>1340</v>
      </c>
      <c r="C11" s="2">
        <f>SUM(C12:C18)</f>
        <v>742</v>
      </c>
      <c r="D11" s="29">
        <f t="shared" si="0"/>
        <v>55.373134328358212</v>
      </c>
      <c r="E11" s="17"/>
      <c r="F11" s="17"/>
      <c r="G11" s="13" t="s">
        <v>30</v>
      </c>
      <c r="H11" s="2">
        <f>B11</f>
        <v>1340</v>
      </c>
      <c r="I11" s="2">
        <v>742</v>
      </c>
      <c r="J11" s="29">
        <f>D11</f>
        <v>55.373134328358212</v>
      </c>
      <c r="K11" s="17"/>
      <c r="L11" s="17"/>
      <c r="M11" s="13" t="s">
        <v>30</v>
      </c>
      <c r="N11" s="29">
        <f t="shared" si="1"/>
        <v>55.373134328358212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</row>
    <row r="12" spans="1:27" x14ac:dyDescent="0.25">
      <c r="A12" s="7" t="s">
        <v>7</v>
      </c>
      <c r="B12" s="2">
        <v>131</v>
      </c>
      <c r="C12" s="2">
        <v>79</v>
      </c>
      <c r="D12" s="29">
        <f t="shared" si="0"/>
        <v>60.305343511450381</v>
      </c>
      <c r="E12" s="17"/>
      <c r="F12" s="17"/>
      <c r="G12" s="13" t="s">
        <v>29</v>
      </c>
      <c r="H12" s="2">
        <f>B19</f>
        <v>3478</v>
      </c>
      <c r="I12" s="2">
        <v>2002</v>
      </c>
      <c r="J12" s="29">
        <f>D19</f>
        <v>57.561817136285221</v>
      </c>
      <c r="K12" s="17"/>
      <c r="L12" s="17"/>
      <c r="M12" s="13" t="s">
        <v>29</v>
      </c>
      <c r="N12" s="29">
        <f t="shared" si="1"/>
        <v>57.561817136285221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</row>
    <row r="13" spans="1:27" x14ac:dyDescent="0.25">
      <c r="A13" s="7" t="s">
        <v>3</v>
      </c>
      <c r="B13" s="2">
        <v>64</v>
      </c>
      <c r="C13" s="2">
        <v>41</v>
      </c>
      <c r="D13" s="29">
        <f t="shared" si="0"/>
        <v>64.0625</v>
      </c>
      <c r="E13" s="17"/>
      <c r="F13" s="17"/>
      <c r="G13" s="13" t="s">
        <v>31</v>
      </c>
      <c r="H13" s="2">
        <f>B29</f>
        <v>7495</v>
      </c>
      <c r="I13" s="2">
        <v>2111</v>
      </c>
      <c r="J13" s="29">
        <f>D29</f>
        <v>28.165443629086056</v>
      </c>
      <c r="K13" s="17"/>
      <c r="L13" s="17"/>
      <c r="M13" s="13" t="s">
        <v>31</v>
      </c>
      <c r="N13" s="29">
        <f t="shared" si="1"/>
        <v>28.165443629086056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</row>
    <row r="14" spans="1:27" x14ac:dyDescent="0.25">
      <c r="A14" s="7" t="s">
        <v>5</v>
      </c>
      <c r="B14" s="2">
        <v>258</v>
      </c>
      <c r="C14" s="2">
        <v>120</v>
      </c>
      <c r="D14" s="29">
        <f t="shared" si="0"/>
        <v>46.511627906976742</v>
      </c>
      <c r="E14" s="17"/>
      <c r="F14" s="17"/>
      <c r="G14" s="13" t="s">
        <v>32</v>
      </c>
      <c r="H14" s="2">
        <f>B34</f>
        <v>2074</v>
      </c>
      <c r="I14" s="2">
        <v>702</v>
      </c>
      <c r="J14" s="29">
        <f>D34</f>
        <v>33.847637415621989</v>
      </c>
      <c r="K14" s="17"/>
      <c r="L14" s="17"/>
      <c r="M14" s="13" t="s">
        <v>32</v>
      </c>
      <c r="N14" s="29">
        <f t="shared" si="1"/>
        <v>33.847637415621989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</row>
    <row r="15" spans="1:27" ht="15.75" thickBot="1" x14ac:dyDescent="0.3">
      <c r="A15" s="8" t="s">
        <v>8</v>
      </c>
      <c r="B15" s="30">
        <v>98</v>
      </c>
      <c r="C15" s="30">
        <v>98</v>
      </c>
      <c r="D15" s="31">
        <f t="shared" si="0"/>
        <v>100</v>
      </c>
      <c r="E15" s="17"/>
      <c r="F15" s="17"/>
      <c r="G15" s="32" t="s">
        <v>34</v>
      </c>
      <c r="H15" s="33">
        <f>B38</f>
        <v>1096</v>
      </c>
      <c r="I15" s="33">
        <v>630</v>
      </c>
      <c r="J15" s="34">
        <f>D38</f>
        <v>49.087591240875909</v>
      </c>
      <c r="K15" s="17"/>
      <c r="L15" s="17"/>
      <c r="M15" s="32" t="s">
        <v>34</v>
      </c>
      <c r="N15" s="34">
        <f t="shared" si="1"/>
        <v>49.087591240875909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</row>
    <row r="16" spans="1:27" x14ac:dyDescent="0.25">
      <c r="A16" s="7" t="s">
        <v>6</v>
      </c>
      <c r="B16" s="2">
        <v>584</v>
      </c>
      <c r="C16" s="2">
        <v>242</v>
      </c>
      <c r="D16" s="29">
        <f t="shared" si="0"/>
        <v>41.438356164383563</v>
      </c>
      <c r="E16" s="17"/>
      <c r="F16" s="17"/>
      <c r="G16" s="21"/>
      <c r="H16" s="21"/>
      <c r="I16" s="21"/>
      <c r="J16" s="21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</row>
    <row r="17" spans="1:27" x14ac:dyDescent="0.25">
      <c r="A17" s="7" t="s">
        <v>4</v>
      </c>
      <c r="B17" s="2">
        <v>40</v>
      </c>
      <c r="C17" s="2">
        <v>40</v>
      </c>
      <c r="D17" s="29">
        <f t="shared" si="0"/>
        <v>100</v>
      </c>
      <c r="E17" s="17"/>
      <c r="F17" s="17"/>
      <c r="G17" s="21"/>
      <c r="H17" s="21"/>
      <c r="I17" s="21"/>
      <c r="J17" s="21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</row>
    <row r="18" spans="1:27" x14ac:dyDescent="0.25">
      <c r="A18" s="7" t="s">
        <v>9</v>
      </c>
      <c r="B18" s="2">
        <v>165</v>
      </c>
      <c r="C18" s="2">
        <v>122</v>
      </c>
      <c r="D18" s="29">
        <f t="shared" si="0"/>
        <v>73.939393939393938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</row>
    <row r="19" spans="1:27" x14ac:dyDescent="0.25">
      <c r="A19" s="38" t="s">
        <v>29</v>
      </c>
      <c r="B19" s="10">
        <f>SUM(B20:B28)</f>
        <v>3478</v>
      </c>
      <c r="C19" s="10">
        <f>SUM(C20:C28)</f>
        <v>2002</v>
      </c>
      <c r="D19" s="11">
        <f t="shared" ref="D19:D27" si="2">(C19*100)/B19</f>
        <v>57.561817136285221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</row>
    <row r="20" spans="1:27" x14ac:dyDescent="0.25">
      <c r="A20" s="12" t="s">
        <v>13</v>
      </c>
      <c r="B20" s="2">
        <v>367</v>
      </c>
      <c r="C20" s="2">
        <v>180</v>
      </c>
      <c r="D20" s="29">
        <f t="shared" si="2"/>
        <v>49.04632152588556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</row>
    <row r="21" spans="1:27" x14ac:dyDescent="0.25">
      <c r="A21" s="12" t="s">
        <v>16</v>
      </c>
      <c r="B21" s="2">
        <v>146</v>
      </c>
      <c r="C21" s="2">
        <v>71</v>
      </c>
      <c r="D21" s="29">
        <f t="shared" si="2"/>
        <v>48.630136986301373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</row>
    <row r="22" spans="1:27" x14ac:dyDescent="0.25">
      <c r="A22" s="12" t="s">
        <v>12</v>
      </c>
      <c r="B22" s="2">
        <v>1143</v>
      </c>
      <c r="C22" s="2">
        <v>476</v>
      </c>
      <c r="D22" s="29">
        <f t="shared" si="2"/>
        <v>41.644794400699915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</row>
    <row r="23" spans="1:27" x14ac:dyDescent="0.25">
      <c r="A23" s="12" t="s">
        <v>17</v>
      </c>
      <c r="B23" s="2">
        <v>221</v>
      </c>
      <c r="C23" s="2">
        <v>86</v>
      </c>
      <c r="D23" s="29">
        <f t="shared" si="2"/>
        <v>38.914027149321264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</row>
    <row r="24" spans="1:27" x14ac:dyDescent="0.25">
      <c r="A24" s="12" t="s">
        <v>14</v>
      </c>
      <c r="B24" s="2">
        <v>206</v>
      </c>
      <c r="C24" s="2">
        <v>112</v>
      </c>
      <c r="D24" s="29">
        <f t="shared" si="2"/>
        <v>54.368932038834949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</row>
    <row r="25" spans="1:27" x14ac:dyDescent="0.25">
      <c r="A25" s="12" t="s">
        <v>15</v>
      </c>
      <c r="B25" s="2">
        <v>435</v>
      </c>
      <c r="C25" s="2">
        <v>512</v>
      </c>
      <c r="D25" s="29">
        <f t="shared" si="2"/>
        <v>117.70114942528735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</row>
    <row r="26" spans="1:27" x14ac:dyDescent="0.25">
      <c r="A26" s="12" t="s">
        <v>10</v>
      </c>
      <c r="B26" s="2">
        <v>271</v>
      </c>
      <c r="C26" s="2">
        <v>176</v>
      </c>
      <c r="D26" s="29">
        <f t="shared" si="2"/>
        <v>64.944649446494466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1:27" x14ac:dyDescent="0.25">
      <c r="A27" s="12" t="s">
        <v>18</v>
      </c>
      <c r="B27" s="2">
        <v>253</v>
      </c>
      <c r="C27" s="2">
        <v>210</v>
      </c>
      <c r="D27" s="29">
        <f t="shared" si="2"/>
        <v>83.003952569169954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1:27" x14ac:dyDescent="0.25">
      <c r="A28" s="12" t="s">
        <v>11</v>
      </c>
      <c r="B28" s="35">
        <v>436</v>
      </c>
      <c r="C28" s="35">
        <v>179</v>
      </c>
      <c r="D28" s="29">
        <f>(C28*100)/B28</f>
        <v>41.055045871559635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</row>
    <row r="29" spans="1:27" x14ac:dyDescent="0.25">
      <c r="A29" s="38" t="s">
        <v>31</v>
      </c>
      <c r="B29" s="10">
        <f>SUM(B30:B33)</f>
        <v>7495</v>
      </c>
      <c r="C29" s="10">
        <f>SUM(C30:C33)</f>
        <v>2111</v>
      </c>
      <c r="D29" s="11">
        <f t="shared" ref="D29:D42" si="3">(C29*100)/B29</f>
        <v>28.165443629086056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</row>
    <row r="30" spans="1:27" x14ac:dyDescent="0.25">
      <c r="A30" s="13" t="s">
        <v>20</v>
      </c>
      <c r="B30" s="2">
        <v>1324</v>
      </c>
      <c r="C30" s="2">
        <v>180</v>
      </c>
      <c r="D30" s="29">
        <f t="shared" si="3"/>
        <v>13.595166163141993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</row>
    <row r="31" spans="1:27" x14ac:dyDescent="0.25">
      <c r="A31" s="13" t="s">
        <v>19</v>
      </c>
      <c r="B31" s="2">
        <v>375</v>
      </c>
      <c r="C31" s="2">
        <v>174</v>
      </c>
      <c r="D31" s="29">
        <f t="shared" si="3"/>
        <v>46.4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</row>
    <row r="32" spans="1:27" x14ac:dyDescent="0.25">
      <c r="A32" s="13" t="s">
        <v>21</v>
      </c>
      <c r="B32" s="2">
        <v>2013</v>
      </c>
      <c r="C32" s="2">
        <v>266</v>
      </c>
      <c r="D32" s="29">
        <f t="shared" si="3"/>
        <v>13.214108296075509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</row>
    <row r="33" spans="1:27" x14ac:dyDescent="0.25">
      <c r="A33" s="13" t="s">
        <v>22</v>
      </c>
      <c r="B33" s="2">
        <v>3783</v>
      </c>
      <c r="C33" s="2">
        <v>1491</v>
      </c>
      <c r="D33" s="29">
        <f t="shared" si="3"/>
        <v>39.413164155432199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</row>
    <row r="34" spans="1:27" x14ac:dyDescent="0.25">
      <c r="A34" s="9" t="s">
        <v>32</v>
      </c>
      <c r="B34" s="10">
        <f>SUM(B35:B37)</f>
        <v>2074</v>
      </c>
      <c r="C34" s="10">
        <f>SUM(C35:C37)</f>
        <v>702</v>
      </c>
      <c r="D34" s="11">
        <f t="shared" si="3"/>
        <v>33.847637415621989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</row>
    <row r="35" spans="1:27" x14ac:dyDescent="0.25">
      <c r="A35" s="14" t="s">
        <v>0</v>
      </c>
      <c r="B35" s="2">
        <v>773</v>
      </c>
      <c r="C35" s="2">
        <v>176</v>
      </c>
      <c r="D35" s="29">
        <f t="shared" si="3"/>
        <v>22.768434670116431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</row>
    <row r="36" spans="1:27" x14ac:dyDescent="0.25">
      <c r="A36" s="14" t="s">
        <v>1</v>
      </c>
      <c r="B36" s="2">
        <v>362</v>
      </c>
      <c r="C36" s="2">
        <v>221</v>
      </c>
      <c r="D36" s="29">
        <f t="shared" si="3"/>
        <v>61.049723756906076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</row>
    <row r="37" spans="1:27" x14ac:dyDescent="0.25">
      <c r="A37" s="14" t="s">
        <v>2</v>
      </c>
      <c r="B37" s="2">
        <v>939</v>
      </c>
      <c r="C37" s="2">
        <v>305</v>
      </c>
      <c r="D37" s="29">
        <f t="shared" si="3"/>
        <v>32.481363152289667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</row>
    <row r="38" spans="1:27" x14ac:dyDescent="0.25">
      <c r="A38" s="38" t="s">
        <v>34</v>
      </c>
      <c r="B38" s="10">
        <f>SUM(B39:B42)</f>
        <v>1096</v>
      </c>
      <c r="C38" s="10">
        <f>SUM(C39:C42)</f>
        <v>538</v>
      </c>
      <c r="D38" s="11">
        <f t="shared" si="3"/>
        <v>49.087591240875909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</row>
    <row r="39" spans="1:27" x14ac:dyDescent="0.25">
      <c r="A39" s="15" t="s">
        <v>26</v>
      </c>
      <c r="B39" s="2">
        <v>190</v>
      </c>
      <c r="C39" s="2">
        <v>124</v>
      </c>
      <c r="D39" s="29">
        <f t="shared" si="3"/>
        <v>65.263157894736835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</row>
    <row r="40" spans="1:27" x14ac:dyDescent="0.25">
      <c r="A40" s="15" t="s">
        <v>25</v>
      </c>
      <c r="B40" s="2">
        <v>251</v>
      </c>
      <c r="C40" s="2">
        <v>56</v>
      </c>
      <c r="D40" s="29">
        <f t="shared" si="3"/>
        <v>22.310756972111555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</row>
    <row r="41" spans="1:27" x14ac:dyDescent="0.25">
      <c r="A41" s="15" t="s">
        <v>24</v>
      </c>
      <c r="B41" s="2">
        <v>380</v>
      </c>
      <c r="C41" s="2">
        <v>83</v>
      </c>
      <c r="D41" s="29">
        <f t="shared" si="3"/>
        <v>21.842105263157894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</row>
    <row r="42" spans="1:27" ht="15.75" thickBot="1" x14ac:dyDescent="0.3">
      <c r="A42" s="16" t="s">
        <v>23</v>
      </c>
      <c r="B42" s="36">
        <v>275</v>
      </c>
      <c r="C42" s="36">
        <v>275</v>
      </c>
      <c r="D42" s="37">
        <f t="shared" si="3"/>
        <v>100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</row>
    <row r="43" spans="1:27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</row>
    <row r="44" spans="1:27" x14ac:dyDescent="0.25">
      <c r="A44" s="17" t="s">
        <v>39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</row>
    <row r="45" spans="1:27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</row>
    <row r="46" spans="1:27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</row>
    <row r="47" spans="1:27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</row>
    <row r="48" spans="1:27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</row>
    <row r="49" spans="1:27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</row>
    <row r="50" spans="1:27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</row>
    <row r="51" spans="1:27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</row>
    <row r="52" spans="1:27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</row>
    <row r="53" spans="1:27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</row>
    <row r="54" spans="1:27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</row>
    <row r="55" spans="1:27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</row>
    <row r="56" spans="1:27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</row>
    <row r="57" spans="1:27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</row>
    <row r="58" spans="1:27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</row>
    <row r="59" spans="1:27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</row>
    <row r="60" spans="1:27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</row>
    <row r="61" spans="1:27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</row>
    <row r="62" spans="1:27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</row>
    <row r="63" spans="1:27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</row>
    <row r="64" spans="1:27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</row>
    <row r="65" spans="1:27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</row>
    <row r="66" spans="1:27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</row>
    <row r="67" spans="1:27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</row>
    <row r="68" spans="1:27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</row>
    <row r="69" spans="1:27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</row>
    <row r="70" spans="1:27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</row>
    <row r="71" spans="1:27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</row>
    <row r="72" spans="1:27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</row>
    <row r="73" spans="1:27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</row>
    <row r="74" spans="1:27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</row>
    <row r="75" spans="1:27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</row>
  </sheetData>
  <sheetProtection password="CABD" sheet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D9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Ricardo da Silva Maia</dc:creator>
  <cp:lastModifiedBy>raupp</cp:lastModifiedBy>
  <cp:lastPrinted>2016-11-28T15:13:19Z</cp:lastPrinted>
  <dcterms:created xsi:type="dcterms:W3CDTF">2016-09-23T14:30:50Z</dcterms:created>
  <dcterms:modified xsi:type="dcterms:W3CDTF">2017-03-02T14:07:04Z</dcterms:modified>
</cp:coreProperties>
</file>